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Доходы\2026\"/>
    </mc:Choice>
  </mc:AlternateContent>
  <bookViews>
    <workbookView xWindow="0" yWindow="0" windowWidth="28800" windowHeight="12435"/>
  </bookViews>
  <sheets>
    <sheet name="январь 2026" sheetId="1" r:id="rId1"/>
  </sheets>
  <calcPr calcId="152511"/>
</workbook>
</file>

<file path=xl/calcChain.xml><?xml version="1.0" encoding="utf-8"?>
<calcChain xmlns="http://schemas.openxmlformats.org/spreadsheetml/2006/main">
  <c r="H61" i="1" l="1"/>
  <c r="I61" i="1"/>
  <c r="G61" i="1"/>
  <c r="G71" i="1"/>
  <c r="D71" i="1"/>
  <c r="F62" i="1"/>
  <c r="C61" i="1"/>
  <c r="E69" i="1"/>
  <c r="E63" i="1"/>
  <c r="F63" i="1"/>
  <c r="C59" i="1"/>
  <c r="C30" i="1"/>
  <c r="D61" i="1" l="1"/>
  <c r="D52" i="1"/>
  <c r="G52" i="1"/>
  <c r="D32" i="1"/>
  <c r="G32" i="1"/>
  <c r="E60" i="1" l="1"/>
  <c r="F60" i="1"/>
  <c r="G59" i="1" l="1"/>
  <c r="D59" i="1"/>
  <c r="G73" i="1" l="1"/>
  <c r="G72" i="1" s="1"/>
  <c r="D73" i="1"/>
  <c r="D72" i="1" s="1"/>
  <c r="G18" i="1" l="1"/>
  <c r="G17" i="1" s="1"/>
  <c r="D67" i="1"/>
  <c r="C67" i="1"/>
  <c r="G67" i="1"/>
  <c r="F50" i="1" l="1"/>
  <c r="D46" i="1"/>
  <c r="E19" i="1" l="1"/>
  <c r="C18" i="1"/>
  <c r="C83" i="1" l="1"/>
  <c r="C82" i="1" s="1"/>
  <c r="C80" i="1"/>
  <c r="C79" i="1" s="1"/>
  <c r="C71" i="1" l="1"/>
  <c r="D18" i="1"/>
  <c r="G40" i="1" l="1"/>
  <c r="H77" i="1" l="1"/>
  <c r="G30" i="1" l="1"/>
  <c r="G65" i="1" l="1"/>
  <c r="G85" i="1" l="1"/>
  <c r="C36" i="1" l="1"/>
  <c r="G46" i="1" l="1"/>
  <c r="D42" i="1"/>
  <c r="G42" i="1"/>
  <c r="G34" i="1" l="1"/>
  <c r="G80" i="1" l="1"/>
  <c r="G79" i="1" s="1"/>
  <c r="G83" i="1"/>
  <c r="D44" i="1" l="1"/>
  <c r="G82" i="1" l="1"/>
  <c r="F23" i="1" l="1"/>
  <c r="I23" i="1" l="1"/>
  <c r="H23" i="1"/>
  <c r="E23" i="1" l="1"/>
  <c r="F84" i="1"/>
  <c r="F81" i="1"/>
  <c r="C73" i="1"/>
  <c r="C72" i="1" s="1"/>
  <c r="C65" i="1"/>
  <c r="C57" i="1"/>
  <c r="C54" i="1"/>
  <c r="C52" i="1"/>
  <c r="C49" i="1"/>
  <c r="C46" i="1"/>
  <c r="C44" i="1"/>
  <c r="C42" i="1"/>
  <c r="C40" i="1"/>
  <c r="C34" i="1"/>
  <c r="C32" i="1"/>
  <c r="C17" i="1"/>
  <c r="G57" i="1"/>
  <c r="G56" i="1" s="1"/>
  <c r="G54" i="1"/>
  <c r="G44" i="1"/>
  <c r="C29" i="1" l="1"/>
  <c r="C28" i="1" s="1"/>
  <c r="C16" i="1" s="1"/>
  <c r="E72" i="1"/>
  <c r="C56" i="1"/>
  <c r="C39" i="1"/>
  <c r="C38" i="1" s="1"/>
  <c r="F73" i="1"/>
  <c r="C51" i="1"/>
  <c r="C48" i="1" s="1"/>
  <c r="G36" i="1"/>
  <c r="D83" i="1"/>
  <c r="D80" i="1"/>
  <c r="D57" i="1"/>
  <c r="D54" i="1"/>
  <c r="D40" i="1"/>
  <c r="D39" i="1" s="1"/>
  <c r="D38" i="1" s="1"/>
  <c r="D34" i="1"/>
  <c r="D36" i="1"/>
  <c r="D30" i="1"/>
  <c r="C15" i="1" l="1"/>
  <c r="D56" i="1"/>
  <c r="G39" i="1"/>
  <c r="G38" i="1" s="1"/>
  <c r="G29" i="1"/>
  <c r="G28" i="1" s="1"/>
  <c r="D29" i="1"/>
  <c r="D28" i="1" s="1"/>
  <c r="E59" i="1"/>
  <c r="F59" i="1"/>
  <c r="D82" i="1"/>
  <c r="F83" i="1"/>
  <c r="D79" i="1"/>
  <c r="F80" i="1"/>
  <c r="F82" i="1" l="1"/>
  <c r="F79" i="1"/>
  <c r="H76" i="1"/>
  <c r="I76" i="1"/>
  <c r="H44" i="1"/>
  <c r="I44" i="1"/>
  <c r="H45" i="1"/>
  <c r="I45" i="1"/>
  <c r="I68" i="1" l="1"/>
  <c r="I87" i="1"/>
  <c r="F78" i="1"/>
  <c r="F87" i="1"/>
  <c r="D51" i="1" l="1"/>
  <c r="D49" i="1"/>
  <c r="D48" i="1" l="1"/>
  <c r="D17" i="1" l="1"/>
  <c r="D16" i="1" l="1"/>
  <c r="D65" i="1"/>
  <c r="G49" i="1" l="1"/>
  <c r="D15" i="1"/>
  <c r="G51" i="1" l="1"/>
  <c r="G48" i="1" s="1"/>
  <c r="G16" i="1" s="1"/>
  <c r="I38" i="1"/>
  <c r="I77" i="1"/>
  <c r="I75" i="1"/>
  <c r="H75" i="1"/>
  <c r="I74" i="1"/>
  <c r="H74" i="1"/>
  <c r="I73" i="1"/>
  <c r="H73" i="1"/>
  <c r="I72" i="1"/>
  <c r="H72" i="1"/>
  <c r="H71" i="1"/>
  <c r="I70" i="1"/>
  <c r="H70" i="1"/>
  <c r="H68" i="1"/>
  <c r="I67" i="1"/>
  <c r="H67" i="1"/>
  <c r="I66" i="1"/>
  <c r="H66" i="1"/>
  <c r="I65" i="1"/>
  <c r="H65" i="1"/>
  <c r="I64" i="1"/>
  <c r="H64" i="1"/>
  <c r="I62" i="1"/>
  <c r="H62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0" i="1"/>
  <c r="H50" i="1"/>
  <c r="I49" i="1"/>
  <c r="H49" i="1"/>
  <c r="I47" i="1"/>
  <c r="H47" i="1"/>
  <c r="I46" i="1"/>
  <c r="H46" i="1"/>
  <c r="I43" i="1"/>
  <c r="H43" i="1"/>
  <c r="I42" i="1"/>
  <c r="H42" i="1"/>
  <c r="I41" i="1"/>
  <c r="H41" i="1"/>
  <c r="I40" i="1"/>
  <c r="H40" i="1"/>
  <c r="I39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2" i="1"/>
  <c r="H22" i="1"/>
  <c r="I21" i="1"/>
  <c r="H21" i="1"/>
  <c r="I19" i="1"/>
  <c r="H19" i="1"/>
  <c r="I18" i="1"/>
  <c r="H18" i="1"/>
  <c r="I17" i="1"/>
  <c r="H17" i="1"/>
  <c r="E78" i="1"/>
  <c r="F77" i="1"/>
  <c r="E77" i="1"/>
  <c r="F76" i="1"/>
  <c r="E76" i="1"/>
  <c r="F75" i="1"/>
  <c r="E75" i="1"/>
  <c r="F74" i="1"/>
  <c r="E74" i="1"/>
  <c r="E73" i="1"/>
  <c r="F72" i="1"/>
  <c r="F71" i="1"/>
  <c r="F70" i="1"/>
  <c r="E70" i="1"/>
  <c r="F68" i="1"/>
  <c r="E68" i="1"/>
  <c r="F67" i="1"/>
  <c r="E67" i="1"/>
  <c r="F66" i="1"/>
  <c r="E66" i="1"/>
  <c r="F65" i="1"/>
  <c r="E65" i="1"/>
  <c r="F64" i="1"/>
  <c r="E64" i="1"/>
  <c r="E62" i="1"/>
  <c r="F61" i="1"/>
  <c r="E61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2" i="1"/>
  <c r="E22" i="1"/>
  <c r="F21" i="1"/>
  <c r="E21" i="1"/>
  <c r="F20" i="1"/>
  <c r="E20" i="1"/>
  <c r="F19" i="1"/>
  <c r="F18" i="1"/>
  <c r="E18" i="1"/>
  <c r="F17" i="1"/>
  <c r="E17" i="1"/>
  <c r="F16" i="1"/>
  <c r="E16" i="1"/>
  <c r="G15" i="1" l="1"/>
  <c r="F15" i="1"/>
  <c r="E15" i="1"/>
  <c r="E71" i="1"/>
  <c r="H51" i="1"/>
  <c r="I51" i="1"/>
  <c r="I71" i="1"/>
  <c r="H48" i="1"/>
  <c r="I48" i="1"/>
  <c r="H38" i="1"/>
  <c r="H39" i="1"/>
  <c r="H16" i="1" l="1"/>
  <c r="I15" i="1"/>
  <c r="I16" i="1"/>
  <c r="H15" i="1" l="1"/>
</calcChain>
</file>

<file path=xl/sharedStrings.xml><?xml version="1.0" encoding="utf-8"?>
<sst xmlns="http://schemas.openxmlformats.org/spreadsheetml/2006/main" count="222" uniqueCount="167">
  <si>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</si>
  <si>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</si>
  <si>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</si>
  <si>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</si>
  <si>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</si>
  <si>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</si>
  <si>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</si>
  <si>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</si>
  <si>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</si>
  <si>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</si>
  <si>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</si>
  <si>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</si>
  <si>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</si>
  <si>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</si>
  <si>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</si>
  <si>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</si>
  <si>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</si>
  <si>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</si>
  <si>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</si>
  <si>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</si>
  <si>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</si>
  <si>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</si>
  <si>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</si>
  <si>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</si>
  <si>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</si>
  <si>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</si>
  <si>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</si>
  <si>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</si>
  <si>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</si>
  <si>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</si>
  <si>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</si>
  <si>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</si>
  <si>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</si>
  <si>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</si>
  <si>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</si>
  <si>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</si>
  <si>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</si>
  <si>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</si>
  <si>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</si>
  <si>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</si>
  <si>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</si>
  <si>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</si>
  <si>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</si>
  <si>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</si>
  <si>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</si>
  <si>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</si>
  <si>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</si>
  <si>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</si>
  <si>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</si>
  <si>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</si>
  <si>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</si>
  <si>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</si>
  <si>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</si>
  <si>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</si>
  <si>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</si>
  <si>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</si>
  <si>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</si>
  <si>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</si>
  <si>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</si>
  <si>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</si>
  <si>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</si>
  <si>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</si>
  <si>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</si>
  <si>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</si>
  <si>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</si>
  <si>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</si>
  <si>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</si>
  <si>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</si>
  <si>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</si>
  <si>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</si>
  <si>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</si>
  <si>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</si>
  <si>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</si>
  <si>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</si>
  <si>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</si>
  <si>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</si>
  <si>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</si>
  <si>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</si>
  <si>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</si>
  <si>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</si>
  <si>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</si>
  <si>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</si>
  <si>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</si>
  <si>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</si>
  <si>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</si>
  <si>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</si>
  <si>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</si>
  <si>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</si>
  <si>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</si>
  <si>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</si>
  <si>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</si>
  <si>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</si>
  <si>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</si>
  <si>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</si>
  <si>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</si>
  <si>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</si>
  <si>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</si>
  <si>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</si>
  <si>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</si>
  <si>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</si>
  <si>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</si>
  <si>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</si>
  <si>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</si>
  <si>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</si>
  <si>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</si>
  <si>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</si>
  <si>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</si>
  <si>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</si>
  <si>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</si>
  <si>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</si>
  <si>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</si>
  <si>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</si>
  <si>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</si>
  <si>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</si>
  <si>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</si>
  <si>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</si>
  <si>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</si>
  <si>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</si>
  <si>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</si>
  <si>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</si>
  <si>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</si>
  <si>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</si>
  <si>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</si>
  <si>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</si>
  <si>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</si>
  <si>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</si>
  <si>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</si>
  <si>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</si>
  <si>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</si>
  <si>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</si>
  <si>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</si>
  <si>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</si>
  <si>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</si>
  <si>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</si>
  <si>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</si>
  <si>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</si>
  <si>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</si>
  <si>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</si>
  <si>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</si>
  <si>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</si>
  <si>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</si>
  <si>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ПРОЧИЕ БЕЗВОЗМЕЗДНЫЕ ПОСТУПЛЕНИЯ</t>
  </si>
  <si>
    <t>Прочие безвозмездные поступления в бюджеты муниципальных округов</t>
  </si>
  <si>
    <t>000 2 07 00000 00 0000 000</t>
  </si>
  <si>
    <t>000 2 07 04000 14 0000 150</t>
  </si>
  <si>
    <t>000 2 07 04050 14 0000 150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</si>
  <si>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</si>
  <si>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</si>
  <si>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</si>
  <si>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</si>
  <si>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</si>
  <si>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</si>
  <si>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</si>
  <si>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</si>
  <si>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</si>
  <si>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</si>
  <si>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</si>
  <si>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</si>
  <si>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</si>
  <si>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</si>
  <si>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Информация за январь 2026 года</t>
  </si>
  <si>
    <t>на 01февраля 2026 года</t>
  </si>
  <si>
    <t>000 10102200010000110</t>
  </si>
  <si>
    <t>000 1 11 05410 14 0000 120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</si>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</sst>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10419]#,##0.00"/>
    <numFmt numFmtId="165" formatCode="###\ ###\ ###\ ###\ ##0.00"/>
    <numFmt numFmtId="166" formatCode="?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5">
    <xf numFmtId="0" fontId="1" fillId="0" borderId="0" xfId="0" applyFont="1" applyFill="1" applyBorder="1"/>
    <xf numFmtId="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6" xfId="1" applyNumberFormat="1" applyFont="1" applyFill="1" applyBorder="1" applyAlignment="1">
      <alignment horizontal="right" vertical="top" wrapText="1" readingOrder="1"/>
    </xf>
    <xf numFmtId="2" fontId="3" fillId="2" borderId="0" xfId="0" applyNumberFormat="1" applyFont="1" applyFill="1" applyBorder="1" applyAlignment="1">
      <alignment vertical="top" readingOrder="1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2" fontId="4" fillId="2" borderId="6" xfId="1" applyNumberFormat="1" applyFont="1" applyFill="1" applyBorder="1" applyAlignment="1">
      <alignment horizontal="right" vertical="top" wrapText="1" readingOrder="1"/>
    </xf>
    <xf numFmtId="4" fontId="4" fillId="2" borderId="6" xfId="1" applyNumberFormat="1" applyFont="1" applyFill="1" applyBorder="1" applyAlignment="1">
      <alignment horizontal="right" vertical="top" wrapText="1" readingOrder="1"/>
    </xf>
    <xf numFmtId="2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3" xfId="1" applyNumberFormat="1" applyFont="1" applyFill="1" applyBorder="1" applyAlignment="1">
      <alignment horizontal="right" vertical="top" wrapText="1" readingOrder="1"/>
    </xf>
    <xf numFmtId="4" fontId="4" fillId="2" borderId="3" xfId="1" applyNumberFormat="1" applyFont="1" applyFill="1" applyBorder="1" applyAlignment="1">
      <alignment horizontal="right" vertical="top" wrapText="1" readingOrder="1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7" fillId="2" borderId="0" xfId="0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wrapText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left" vertical="top" wrapText="1" readingOrder="1"/>
    </xf>
    <xf numFmtId="0" fontId="4" fillId="2" borderId="11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left" vertical="top" wrapText="1" readingOrder="1"/>
    </xf>
    <xf numFmtId="4" fontId="1" fillId="2" borderId="0" xfId="0" applyNumberFormat="1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wrapText="1" readingOrder="1"/>
    </xf>
    <xf numFmtId="0" fontId="4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43" fontId="1" fillId="2" borderId="0" xfId="2" applyFont="1" applyFill="1" applyBorder="1" applyAlignment="1">
      <alignment vertical="top"/>
    </xf>
    <xf numFmtId="164" fontId="4" fillId="2" borderId="5" xfId="1" applyNumberFormat="1" applyFont="1" applyFill="1" applyBorder="1" applyAlignment="1">
      <alignment horizontal="right" vertical="top" wrapText="1" readingOrder="1"/>
    </xf>
    <xf numFmtId="165" fontId="4" fillId="2" borderId="2" xfId="0" applyNumberFormat="1" applyFont="1" applyFill="1" applyBorder="1" applyAlignment="1">
      <alignment vertical="top"/>
    </xf>
    <xf numFmtId="4" fontId="4" fillId="2" borderId="8" xfId="0" applyNumberFormat="1" applyFont="1" applyFill="1" applyBorder="1" applyAlignment="1">
      <alignment horizontal="right" vertical="top" wrapText="1"/>
    </xf>
    <xf numFmtId="4" fontId="4" fillId="2" borderId="9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164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9" xfId="1" applyNumberFormat="1" applyFont="1" applyFill="1" applyBorder="1" applyAlignment="1">
      <alignment horizontal="right" vertical="top" wrapText="1" readingOrder="1"/>
    </xf>
    <xf numFmtId="165" fontId="4" fillId="2" borderId="3" xfId="0" applyNumberFormat="1" applyFont="1" applyFill="1" applyBorder="1" applyAlignment="1">
      <alignment vertical="top"/>
    </xf>
    <xf numFmtId="164" fontId="4" fillId="2" borderId="8" xfId="1" applyNumberFormat="1" applyFont="1" applyFill="1" applyBorder="1" applyAlignment="1">
      <alignment horizontal="right" vertical="top" wrapText="1" readingOrder="1"/>
    </xf>
    <xf numFmtId="2" fontId="4" fillId="2" borderId="8" xfId="1" applyNumberFormat="1" applyFont="1" applyFill="1" applyBorder="1" applyAlignment="1">
      <alignment horizontal="right" vertical="top" wrapText="1" readingOrder="1"/>
    </xf>
    <xf numFmtId="165" fontId="4" fillId="2" borderId="8" xfId="0" applyNumberFormat="1" applyFont="1" applyFill="1" applyBorder="1" applyAlignment="1">
      <alignment vertical="top"/>
    </xf>
    <xf numFmtId="4" fontId="4" fillId="2" borderId="8" xfId="1" applyNumberFormat="1" applyFont="1" applyFill="1" applyBorder="1" applyAlignment="1">
      <alignment horizontal="right" vertical="top" wrapText="1" readingOrder="1"/>
    </xf>
    <xf numFmtId="166" fontId="3" fillId="0" borderId="8" xfId="0" applyNumberFormat="1" applyFont="1" applyBorder="1" applyAlignment="1" applyProtection="1">
      <alignment horizontal="left" vertical="center" wrapText="1"/>
    </xf>
    <xf numFmtId="49" fontId="3" fillId="0" borderId="12" xfId="0" applyNumberFormat="1" applyFont="1" applyBorder="1" applyAlignment="1" applyProtection="1">
      <alignment horizontal="center" vertical="top"/>
    </xf>
    <xf numFmtId="49" fontId="3" fillId="0" borderId="8" xfId="0" applyNumberFormat="1" applyFont="1" applyBorder="1" applyAlignment="1" applyProtection="1">
      <alignment horizontal="center" vertical="top" wrapText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2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 readingOrder="1"/>
    </xf>
    <xf numFmtId="4" fontId="3" fillId="2" borderId="0" xfId="0" applyNumberFormat="1" applyFont="1" applyFill="1" applyBorder="1" applyAlignment="1">
      <alignment vertical="top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6" fillId="2" borderId="0" xfId="0" applyFont="1" applyFill="1" applyBorder="1" applyAlignment="1">
      <alignment horizontal="center" vertical="top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  <xf numFmtId="49" fontId="3" fillId="2" borderId="8" xfId="0" applyNumberFormat="1" applyFont="1" applyFill="1" applyBorder="1" applyAlignment="1" applyProtection="1">
      <alignment horizontal="right" vertical="top" wrapText="1"/>
    </xf>
    <xf numFmtId="49" fontId="3" fillId="2" borderId="8" xfId="0" applyNumberFormat="1" applyFont="1" applyFill="1" applyBorder="1" applyAlignment="1" applyProtection="1">
      <alignment horizontal="right" vertical="top"/>
    </xf>
    <xf numFmtId="2" fontId="3" fillId="2" borderId="8" xfId="0" applyNumberFormat="1" applyFont="1" applyFill="1" applyBorder="1" applyAlignment="1" applyProtection="1">
      <alignment horizontal="right" vertical="top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tabSelected="1" zoomScale="104" zoomScaleNormal="104" workbookViewId="0">
      <selection activeCell="L19" sqref="L19"/>
    </sheetView>
  </sheetViews>
  <sheetFormatPr defaultRowHeight="15" x14ac:dyDescent="0.25"/>
  <cols>
    <col min="1" max="1" width="44.5703125" style="35" customWidth="1"/>
    <col min="2" max="2" width="25.85546875" style="35" customWidth="1"/>
    <col min="3" max="3" width="15.7109375" style="54" customWidth="1"/>
    <col min="4" max="4" width="15.42578125" style="54" customWidth="1"/>
    <col min="5" max="5" width="9.140625" style="5" customWidth="1"/>
    <col min="6" max="6" width="14" style="54" customWidth="1"/>
    <col min="7" max="7" width="18.42578125" style="55" customWidth="1"/>
    <col min="8" max="8" width="15.140625" style="19" customWidth="1"/>
    <col min="9" max="9" width="11.7109375" style="19" customWidth="1"/>
    <col min="10" max="10" width="9.140625" style="18"/>
    <col min="11" max="11" width="12.42578125" style="18" bestFit="1" customWidth="1"/>
    <col min="12" max="12" width="20.140625" style="18" customWidth="1"/>
    <col min="13" max="13" width="9.140625" style="18"/>
    <col min="14" max="14" width="18.5703125" style="18" bestFit="1" customWidth="1"/>
    <col min="15" max="16384" width="9.140625" style="18"/>
  </cols>
  <sheetData>
    <row r="1" spans="1:14" x14ac:dyDescent="0.25">
      <c r="A1" s="59"/>
      <c r="B1" s="60"/>
      <c r="C1" s="63"/>
      <c r="D1" s="61"/>
      <c r="E1" s="61"/>
      <c r="F1" s="61"/>
    </row>
    <row r="2" spans="1:14" ht="12.75" customHeight="1" x14ac:dyDescent="0.25">
      <c r="A2" s="63" t="s">
        <v>130</v>
      </c>
      <c r="B2" s="68"/>
      <c r="C2" s="68"/>
      <c r="D2" s="68"/>
      <c r="E2" s="68"/>
      <c r="F2" s="68"/>
      <c r="G2" s="68"/>
      <c r="H2" s="68"/>
      <c r="I2" s="68"/>
    </row>
    <row r="3" spans="1:14" ht="16.5" customHeight="1" x14ac:dyDescent="0.25">
      <c r="A3" s="59"/>
      <c r="B3" s="60"/>
      <c r="C3" s="59"/>
      <c r="D3" s="61"/>
      <c r="E3" s="61"/>
      <c r="F3" s="61"/>
    </row>
    <row r="4" spans="1:14" ht="12" customHeight="1" x14ac:dyDescent="0.25">
      <c r="A4" s="62"/>
      <c r="B4" s="60"/>
      <c r="C4" s="62"/>
      <c r="D4" s="61"/>
      <c r="E4" s="61"/>
      <c r="F4" s="61"/>
    </row>
    <row r="5" spans="1:14" ht="11.25" customHeight="1" x14ac:dyDescent="0.25">
      <c r="A5" s="59"/>
      <c r="B5" s="60"/>
      <c r="C5" s="71"/>
      <c r="D5" s="61"/>
      <c r="E5" s="61"/>
      <c r="F5" s="61"/>
    </row>
    <row r="6" spans="1:14" ht="15.75" hidden="1" customHeight="1" x14ac:dyDescent="0.25">
      <c r="A6" s="59"/>
      <c r="B6" s="60"/>
      <c r="C6" s="71"/>
      <c r="D6" s="61"/>
      <c r="E6" s="61"/>
      <c r="F6" s="61"/>
    </row>
    <row r="7" spans="1:14" ht="12" hidden="1" customHeight="1" x14ac:dyDescent="0.25">
      <c r="A7" s="59"/>
      <c r="B7" s="60"/>
      <c r="C7" s="71"/>
      <c r="D7" s="61"/>
      <c r="E7" s="61"/>
      <c r="F7" s="61"/>
    </row>
    <row r="8" spans="1:14" ht="12.75" hidden="1" customHeight="1" x14ac:dyDescent="0.25">
      <c r="A8" s="59"/>
      <c r="B8" s="60"/>
    </row>
    <row r="9" spans="1:14" ht="12.75" hidden="1" customHeight="1" x14ac:dyDescent="0.25">
      <c r="A9" s="59"/>
      <c r="B9" s="60"/>
      <c r="C9" s="59"/>
      <c r="D9" s="61"/>
      <c r="E9" s="61"/>
      <c r="F9" s="61"/>
    </row>
    <row r="10" spans="1:14" ht="5.0999999999999996" customHeight="1" x14ac:dyDescent="0.25">
      <c r="A10" s="59" t="s">
        <v>0</v>
      </c>
      <c r="B10" s="60"/>
      <c r="C10" s="59" t="s">
        <v>0</v>
      </c>
      <c r="D10" s="61"/>
      <c r="E10" s="61"/>
      <c r="F10" s="61"/>
    </row>
    <row r="11" spans="1:14" ht="12.2" customHeight="1" x14ac:dyDescent="0.25">
      <c r="A11" s="69" t="s">
        <v>160</v>
      </c>
      <c r="B11" s="70"/>
      <c r="C11" s="70"/>
      <c r="D11" s="70"/>
      <c r="E11" s="70"/>
      <c r="F11" s="70"/>
      <c r="G11" s="70"/>
      <c r="H11" s="70"/>
      <c r="I11" s="70"/>
    </row>
    <row r="12" spans="1:14" x14ac:dyDescent="0.25">
      <c r="A12" s="20" t="s">
        <v>0</v>
      </c>
      <c r="B12" s="20" t="s">
        <v>0</v>
      </c>
      <c r="C12" s="64" t="s">
        <v>161</v>
      </c>
      <c r="D12" s="65"/>
      <c r="E12" s="65"/>
      <c r="F12" s="65"/>
      <c r="G12" s="66"/>
      <c r="H12" s="66"/>
      <c r="I12" s="67"/>
    </row>
    <row r="13" spans="1:14" ht="51.75" customHeight="1" x14ac:dyDescent="0.25">
      <c r="A13" s="21" t="s">
        <v>1</v>
      </c>
      <c r="B13" s="21" t="s">
        <v>2</v>
      </c>
      <c r="C13" s="41" t="s">
        <v>125</v>
      </c>
      <c r="D13" s="6" t="s">
        <v>126</v>
      </c>
      <c r="E13" s="7" t="s">
        <v>123</v>
      </c>
      <c r="F13" s="6" t="s">
        <v>124</v>
      </c>
      <c r="G13" s="56" t="s">
        <v>127</v>
      </c>
      <c r="H13" s="6" t="s">
        <v>128</v>
      </c>
      <c r="I13" s="6" t="s">
        <v>129</v>
      </c>
      <c r="L13" s="36"/>
      <c r="N13" s="36"/>
    </row>
    <row r="14" spans="1:14" ht="15" customHeight="1" x14ac:dyDescent="0.25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8" t="s">
        <v>8</v>
      </c>
      <c r="G14" s="57" t="s">
        <v>9</v>
      </c>
      <c r="H14" s="8" t="s">
        <v>10</v>
      </c>
      <c r="I14" s="8" t="s">
        <v>11</v>
      </c>
    </row>
    <row r="15" spans="1:14" s="24" customFormat="1" x14ac:dyDescent="0.25">
      <c r="A15" s="22" t="s">
        <v>12</v>
      </c>
      <c r="B15" s="23" t="s">
        <v>13</v>
      </c>
      <c r="C15" s="10">
        <f>C16+C71</f>
        <v>1941091900</v>
      </c>
      <c r="D15" s="10">
        <f>D16+D71</f>
        <v>1983605109.9200001</v>
      </c>
      <c r="E15" s="11">
        <f>D15/C15*100</f>
        <v>102.19016986882485</v>
      </c>
      <c r="F15" s="10">
        <f>D15-C15</f>
        <v>42513209.920000076</v>
      </c>
      <c r="G15" s="10">
        <f>G16+G71</f>
        <v>111986965.53999999</v>
      </c>
      <c r="H15" s="12">
        <f>G15/C15*100</f>
        <v>5.7692768456763943</v>
      </c>
      <c r="I15" s="12">
        <f>G15/D15*100</f>
        <v>5.6456280022648508</v>
      </c>
    </row>
    <row r="16" spans="1:14" ht="25.5" x14ac:dyDescent="0.25">
      <c r="A16" s="22" t="s">
        <v>14</v>
      </c>
      <c r="B16" s="23" t="s">
        <v>15</v>
      </c>
      <c r="C16" s="12">
        <f>C17+C28+C38+C48+C56+C61+C65+C67+C70</f>
        <v>654373500</v>
      </c>
      <c r="D16" s="12">
        <f>D17+D28+D38+D48+D56+D61+D65+D67+D70</f>
        <v>654492943.55999994</v>
      </c>
      <c r="E16" s="11">
        <f t="shared" ref="E16:E30" si="0">D16/C16*100</f>
        <v>100.01825311691258</v>
      </c>
      <c r="F16" s="10">
        <f t="shared" ref="F16:F30" si="1">D16-C16</f>
        <v>119443.55999994278</v>
      </c>
      <c r="G16" s="12">
        <f>G17+G28+G38+G48+G56+G61+G65+G67+G70</f>
        <v>25713372.220000003</v>
      </c>
      <c r="H16" s="12">
        <f>G16/C16*100</f>
        <v>3.9294641699274191</v>
      </c>
      <c r="I16" s="12">
        <f t="shared" ref="I16:I77" si="2">G16/D16*100</f>
        <v>3.9287470511349767</v>
      </c>
    </row>
    <row r="17" spans="1:11" x14ac:dyDescent="0.25">
      <c r="A17" s="25" t="s">
        <v>16</v>
      </c>
      <c r="B17" s="8" t="s">
        <v>17</v>
      </c>
      <c r="C17" s="1">
        <f>C18</f>
        <v>516573600</v>
      </c>
      <c r="D17" s="1">
        <f>D18</f>
        <v>516573600</v>
      </c>
      <c r="E17" s="2">
        <f t="shared" si="0"/>
        <v>100</v>
      </c>
      <c r="F17" s="3">
        <f t="shared" si="1"/>
        <v>0</v>
      </c>
      <c r="G17" s="1">
        <f>G18</f>
        <v>20186460.310000002</v>
      </c>
      <c r="H17" s="1">
        <f t="shared" ref="H17:H30" si="3">G17/C17*100</f>
        <v>3.9077607353531039</v>
      </c>
      <c r="I17" s="1">
        <f t="shared" si="2"/>
        <v>3.9077607353531039</v>
      </c>
    </row>
    <row r="18" spans="1:11" x14ac:dyDescent="0.25">
      <c r="A18" s="25" t="s">
        <v>18</v>
      </c>
      <c r="B18" s="8" t="s">
        <v>19</v>
      </c>
      <c r="C18" s="1">
        <f>SUM(C19:C24)</f>
        <v>516573600</v>
      </c>
      <c r="D18" s="1">
        <f>SUM(D19:D24)</f>
        <v>516573600</v>
      </c>
      <c r="E18" s="2">
        <f t="shared" si="0"/>
        <v>100</v>
      </c>
      <c r="F18" s="3">
        <f t="shared" si="1"/>
        <v>0</v>
      </c>
      <c r="G18" s="1">
        <f>SUM(G19:G27)</f>
        <v>20186460.310000002</v>
      </c>
      <c r="H18" s="1">
        <f t="shared" si="3"/>
        <v>3.9077607353531039</v>
      </c>
      <c r="I18" s="1">
        <f t="shared" si="2"/>
        <v>3.9077607353531039</v>
      </c>
    </row>
    <row r="19" spans="1:11" ht="132" customHeight="1" x14ac:dyDescent="0.2">
      <c r="A19" s="26" t="s">
        <v>149</v>
      </c>
      <c r="B19" s="27" t="s">
        <v>20</v>
      </c>
      <c r="C19" s="39">
        <v>505117821</v>
      </c>
      <c r="D19" s="37">
        <v>505117821</v>
      </c>
      <c r="E19" s="2">
        <f>D19/C19*100</f>
        <v>100</v>
      </c>
      <c r="F19" s="3">
        <f t="shared" si="1"/>
        <v>0</v>
      </c>
      <c r="G19" s="38">
        <v>19651892.190000001</v>
      </c>
      <c r="H19" s="1">
        <f t="shared" si="3"/>
        <v>3.8905560985938767</v>
      </c>
      <c r="I19" s="1">
        <f t="shared" si="2"/>
        <v>3.8905560985938767</v>
      </c>
    </row>
    <row r="20" spans="1:11" ht="120" customHeight="1" x14ac:dyDescent="0.25">
      <c r="A20" s="25" t="s">
        <v>21</v>
      </c>
      <c r="B20" s="27" t="s">
        <v>22</v>
      </c>
      <c r="C20" s="39">
        <v>1100000</v>
      </c>
      <c r="D20" s="37">
        <v>1100000</v>
      </c>
      <c r="E20" s="2">
        <f t="shared" si="0"/>
        <v>100</v>
      </c>
      <c r="F20" s="3">
        <f t="shared" si="1"/>
        <v>0</v>
      </c>
      <c r="G20" s="38">
        <v>0</v>
      </c>
      <c r="H20" s="1" t="s">
        <v>155</v>
      </c>
      <c r="I20" s="1" t="s">
        <v>155</v>
      </c>
    </row>
    <row r="21" spans="1:11" ht="87.75" customHeight="1" x14ac:dyDescent="0.2">
      <c r="A21" s="26" t="s">
        <v>150</v>
      </c>
      <c r="B21" s="27" t="s">
        <v>23</v>
      </c>
      <c r="C21" s="39">
        <v>6000000</v>
      </c>
      <c r="D21" s="37">
        <v>6000000</v>
      </c>
      <c r="E21" s="2">
        <f t="shared" si="0"/>
        <v>100</v>
      </c>
      <c r="F21" s="3">
        <f t="shared" si="1"/>
        <v>0</v>
      </c>
      <c r="G21" s="38">
        <v>37322.53</v>
      </c>
      <c r="H21" s="1">
        <f t="shared" si="3"/>
        <v>0.62204216666666667</v>
      </c>
      <c r="I21" s="1">
        <f t="shared" si="2"/>
        <v>0.62204216666666667</v>
      </c>
    </row>
    <row r="22" spans="1:11" ht="89.25" x14ac:dyDescent="0.25">
      <c r="A22" s="25" t="s">
        <v>24</v>
      </c>
      <c r="B22" s="27" t="s">
        <v>25</v>
      </c>
      <c r="C22" s="39">
        <v>4310600</v>
      </c>
      <c r="D22" s="37">
        <v>4310600</v>
      </c>
      <c r="E22" s="2">
        <f t="shared" si="0"/>
        <v>100</v>
      </c>
      <c r="F22" s="3">
        <f t="shared" si="1"/>
        <v>0</v>
      </c>
      <c r="G22" s="38">
        <v>217038</v>
      </c>
      <c r="H22" s="1">
        <f t="shared" si="3"/>
        <v>5.0349835289750846</v>
      </c>
      <c r="I22" s="1">
        <f t="shared" si="2"/>
        <v>5.0349835289750846</v>
      </c>
    </row>
    <row r="23" spans="1:11" ht="159.75" customHeight="1" x14ac:dyDescent="0.25">
      <c r="A23" s="28" t="s">
        <v>148</v>
      </c>
      <c r="B23" s="27" t="s">
        <v>26</v>
      </c>
      <c r="C23" s="40">
        <v>45179</v>
      </c>
      <c r="D23" s="42">
        <v>45179</v>
      </c>
      <c r="E23" s="2">
        <f t="shared" si="0"/>
        <v>100</v>
      </c>
      <c r="F23" s="3">
        <f t="shared" si="1"/>
        <v>0</v>
      </c>
      <c r="G23" s="38">
        <v>20910.05</v>
      </c>
      <c r="H23" s="1">
        <f t="shared" ref="H23" si="4">G23/C23*100</f>
        <v>46.282675579362092</v>
      </c>
      <c r="I23" s="1">
        <f t="shared" ref="I23" si="5">G23/D23*100</f>
        <v>46.282675579362092</v>
      </c>
    </row>
    <row r="24" spans="1:11" ht="52.5" customHeight="1" x14ac:dyDescent="0.25">
      <c r="A24" s="29" t="s">
        <v>146</v>
      </c>
      <c r="B24" s="30" t="s">
        <v>147</v>
      </c>
      <c r="C24" s="40">
        <v>0</v>
      </c>
      <c r="D24" s="43">
        <v>0</v>
      </c>
      <c r="E24" s="15" t="s">
        <v>155</v>
      </c>
      <c r="F24" s="16" t="s">
        <v>155</v>
      </c>
      <c r="G24" s="44">
        <v>260000</v>
      </c>
      <c r="H24" s="17" t="s">
        <v>155</v>
      </c>
      <c r="I24" s="17" t="s">
        <v>155</v>
      </c>
    </row>
    <row r="25" spans="1:11" ht="134.25" customHeight="1" x14ac:dyDescent="0.25">
      <c r="A25" s="49" t="s">
        <v>158</v>
      </c>
      <c r="B25" s="51" t="s">
        <v>159</v>
      </c>
      <c r="C25" s="72" t="s">
        <v>166</v>
      </c>
      <c r="D25" s="45">
        <v>0</v>
      </c>
      <c r="E25" s="46" t="s">
        <v>155</v>
      </c>
      <c r="F25" s="45" t="s">
        <v>155</v>
      </c>
      <c r="G25" s="47">
        <v>-10199.26</v>
      </c>
      <c r="H25" s="48" t="s">
        <v>155</v>
      </c>
      <c r="I25" s="48" t="s">
        <v>155</v>
      </c>
    </row>
    <row r="26" spans="1:11" ht="123.75" customHeight="1" x14ac:dyDescent="0.25">
      <c r="A26" s="49" t="s">
        <v>156</v>
      </c>
      <c r="B26" s="50" t="s">
        <v>157</v>
      </c>
      <c r="C26" s="73" t="s">
        <v>166</v>
      </c>
      <c r="D26" s="45">
        <v>0</v>
      </c>
      <c r="E26" s="46" t="s">
        <v>155</v>
      </c>
      <c r="F26" s="45" t="s">
        <v>155</v>
      </c>
      <c r="G26" s="47">
        <v>8290.7999999999993</v>
      </c>
      <c r="H26" s="48" t="s">
        <v>155</v>
      </c>
      <c r="I26" s="48" t="s">
        <v>155</v>
      </c>
    </row>
    <row r="27" spans="1:11" ht="63.75" customHeight="1" x14ac:dyDescent="0.25">
      <c r="A27" s="58" t="s">
        <v>165</v>
      </c>
      <c r="B27" s="50" t="s">
        <v>162</v>
      </c>
      <c r="C27" s="74">
        <v>0</v>
      </c>
      <c r="D27" s="45">
        <v>0</v>
      </c>
      <c r="E27" s="46" t="s">
        <v>155</v>
      </c>
      <c r="F27" s="45" t="s">
        <v>155</v>
      </c>
      <c r="G27" s="47">
        <v>1206</v>
      </c>
      <c r="H27" s="48" t="s">
        <v>155</v>
      </c>
      <c r="I27" s="48" t="s">
        <v>155</v>
      </c>
    </row>
    <row r="28" spans="1:11" ht="38.25" x14ac:dyDescent="0.25">
      <c r="A28" s="31" t="s">
        <v>27</v>
      </c>
      <c r="B28" s="21" t="s">
        <v>28</v>
      </c>
      <c r="C28" s="4">
        <f>C29</f>
        <v>36113000</v>
      </c>
      <c r="D28" s="4">
        <f>D29</f>
        <v>36113000</v>
      </c>
      <c r="E28" s="13">
        <f t="shared" si="0"/>
        <v>100</v>
      </c>
      <c r="F28" s="4">
        <f t="shared" si="1"/>
        <v>0</v>
      </c>
      <c r="G28" s="4">
        <f>G29</f>
        <v>2767180.49</v>
      </c>
      <c r="H28" s="14">
        <f t="shared" si="3"/>
        <v>7.6625605460637445</v>
      </c>
      <c r="I28" s="14">
        <f t="shared" si="2"/>
        <v>7.6625605460637445</v>
      </c>
    </row>
    <row r="29" spans="1:11" ht="38.25" x14ac:dyDescent="0.25">
      <c r="A29" s="25" t="s">
        <v>29</v>
      </c>
      <c r="B29" s="8" t="s">
        <v>30</v>
      </c>
      <c r="C29" s="3">
        <f>C30+C32+C34+C36</f>
        <v>36113000</v>
      </c>
      <c r="D29" s="3">
        <f>D30+D32+D34+D36</f>
        <v>36113000</v>
      </c>
      <c r="E29" s="2">
        <f t="shared" si="0"/>
        <v>100</v>
      </c>
      <c r="F29" s="3">
        <f t="shared" si="1"/>
        <v>0</v>
      </c>
      <c r="G29" s="3">
        <f>G30+G32+G34+G36</f>
        <v>2767180.49</v>
      </c>
      <c r="H29" s="1">
        <f t="shared" si="3"/>
        <v>7.6625605460637445</v>
      </c>
      <c r="I29" s="1">
        <f t="shared" si="2"/>
        <v>7.6625605460637445</v>
      </c>
      <c r="K29" s="32"/>
    </row>
    <row r="30" spans="1:11" ht="79.5" customHeight="1" x14ac:dyDescent="0.25">
      <c r="A30" s="25" t="s">
        <v>31</v>
      </c>
      <c r="B30" s="8" t="s">
        <v>32</v>
      </c>
      <c r="C30" s="3">
        <f>C31</f>
        <v>18897932.899999999</v>
      </c>
      <c r="D30" s="3">
        <f>D31</f>
        <v>18897932.899999999</v>
      </c>
      <c r="E30" s="2">
        <f t="shared" si="0"/>
        <v>100</v>
      </c>
      <c r="F30" s="3">
        <f t="shared" si="1"/>
        <v>0</v>
      </c>
      <c r="G30" s="1">
        <f>G31</f>
        <v>1388371.2</v>
      </c>
      <c r="H30" s="1">
        <f t="shared" si="3"/>
        <v>7.3466828745063442</v>
      </c>
      <c r="I30" s="1">
        <f t="shared" si="2"/>
        <v>7.3466828745063442</v>
      </c>
    </row>
    <row r="31" spans="1:11" ht="119.25" customHeight="1" x14ac:dyDescent="0.25">
      <c r="A31" s="25" t="s">
        <v>33</v>
      </c>
      <c r="B31" s="8" t="s">
        <v>34</v>
      </c>
      <c r="C31" s="3">
        <v>18897932.899999999</v>
      </c>
      <c r="D31" s="3">
        <v>18897932.899999999</v>
      </c>
      <c r="E31" s="2">
        <f t="shared" ref="E31:E43" si="6">D31/C31*100</f>
        <v>100</v>
      </c>
      <c r="F31" s="3">
        <f t="shared" ref="F31:F43" si="7">D31-C31</f>
        <v>0</v>
      </c>
      <c r="G31" s="3">
        <v>1388371.2</v>
      </c>
      <c r="H31" s="1">
        <f t="shared" ref="H31:H43" si="8">G31/C31*100</f>
        <v>7.3466828745063442</v>
      </c>
      <c r="I31" s="1">
        <f t="shared" si="2"/>
        <v>7.3466828745063442</v>
      </c>
    </row>
    <row r="32" spans="1:11" ht="93.75" customHeight="1" x14ac:dyDescent="0.25">
      <c r="A32" s="25" t="s">
        <v>35</v>
      </c>
      <c r="B32" s="8" t="s">
        <v>36</v>
      </c>
      <c r="C32" s="3">
        <f>C33</f>
        <v>93893.8</v>
      </c>
      <c r="D32" s="1">
        <f>D33</f>
        <v>93893.8</v>
      </c>
      <c r="E32" s="2">
        <f t="shared" si="6"/>
        <v>100</v>
      </c>
      <c r="F32" s="3">
        <f t="shared" si="7"/>
        <v>0</v>
      </c>
      <c r="G32" s="1">
        <f>G33</f>
        <v>7107.07</v>
      </c>
      <c r="H32" s="1">
        <f t="shared" si="8"/>
        <v>7.5692644242750848</v>
      </c>
      <c r="I32" s="1">
        <f t="shared" si="2"/>
        <v>7.5692644242750848</v>
      </c>
    </row>
    <row r="33" spans="1:9" ht="128.25" customHeight="1" x14ac:dyDescent="0.25">
      <c r="A33" s="25" t="s">
        <v>37</v>
      </c>
      <c r="B33" s="8" t="s">
        <v>38</v>
      </c>
      <c r="C33" s="3">
        <v>93893.8</v>
      </c>
      <c r="D33" s="3">
        <v>93893.8</v>
      </c>
      <c r="E33" s="2">
        <f t="shared" si="6"/>
        <v>100</v>
      </c>
      <c r="F33" s="3">
        <f t="shared" si="7"/>
        <v>0</v>
      </c>
      <c r="G33" s="3">
        <v>7107.07</v>
      </c>
      <c r="H33" s="1">
        <f t="shared" si="8"/>
        <v>7.5692644242750848</v>
      </c>
      <c r="I33" s="1">
        <f t="shared" si="2"/>
        <v>7.5692644242750848</v>
      </c>
    </row>
    <row r="34" spans="1:9" ht="76.5" x14ac:dyDescent="0.25">
      <c r="A34" s="25" t="s">
        <v>39</v>
      </c>
      <c r="B34" s="8" t="s">
        <v>40</v>
      </c>
      <c r="C34" s="3">
        <f>C35</f>
        <v>18276789.300000001</v>
      </c>
      <c r="D34" s="3">
        <f>D35</f>
        <v>18276789.300000001</v>
      </c>
      <c r="E34" s="2">
        <f t="shared" si="6"/>
        <v>100</v>
      </c>
      <c r="F34" s="3">
        <f t="shared" si="7"/>
        <v>0</v>
      </c>
      <c r="G34" s="1">
        <f>G35</f>
        <v>1511946.75</v>
      </c>
      <c r="H34" s="1">
        <f t="shared" si="8"/>
        <v>8.2724964717955132</v>
      </c>
      <c r="I34" s="1">
        <f t="shared" si="2"/>
        <v>8.2724964717955132</v>
      </c>
    </row>
    <row r="35" spans="1:9" ht="120" customHeight="1" x14ac:dyDescent="0.25">
      <c r="A35" s="25" t="s">
        <v>41</v>
      </c>
      <c r="B35" s="8" t="s">
        <v>42</v>
      </c>
      <c r="C35" s="3">
        <v>18276789.300000001</v>
      </c>
      <c r="D35" s="3">
        <v>18276789.300000001</v>
      </c>
      <c r="E35" s="2">
        <f t="shared" si="6"/>
        <v>100</v>
      </c>
      <c r="F35" s="3">
        <f t="shared" si="7"/>
        <v>0</v>
      </c>
      <c r="G35" s="3">
        <v>1511946.75</v>
      </c>
      <c r="H35" s="1">
        <f t="shared" si="8"/>
        <v>8.2724964717955132</v>
      </c>
      <c r="I35" s="1">
        <f t="shared" si="2"/>
        <v>8.2724964717955132</v>
      </c>
    </row>
    <row r="36" spans="1:9" ht="84.75" customHeight="1" x14ac:dyDescent="0.25">
      <c r="A36" s="25" t="s">
        <v>43</v>
      </c>
      <c r="B36" s="8" t="s">
        <v>44</v>
      </c>
      <c r="C36" s="3">
        <f>C37</f>
        <v>-1155616</v>
      </c>
      <c r="D36" s="3">
        <f>D37</f>
        <v>-1155616</v>
      </c>
      <c r="E36" s="2">
        <f t="shared" si="6"/>
        <v>100</v>
      </c>
      <c r="F36" s="3">
        <f t="shared" si="7"/>
        <v>0</v>
      </c>
      <c r="G36" s="1">
        <f>G37</f>
        <v>-140244.53</v>
      </c>
      <c r="H36" s="1">
        <f t="shared" si="8"/>
        <v>12.135911063882812</v>
      </c>
      <c r="I36" s="1">
        <f t="shared" si="2"/>
        <v>12.135911063882812</v>
      </c>
    </row>
    <row r="37" spans="1:9" ht="117.75" customHeight="1" x14ac:dyDescent="0.25">
      <c r="A37" s="25" t="s">
        <v>45</v>
      </c>
      <c r="B37" s="8" t="s">
        <v>46</v>
      </c>
      <c r="C37" s="3">
        <v>-1155616</v>
      </c>
      <c r="D37" s="3">
        <v>-1155616</v>
      </c>
      <c r="E37" s="2">
        <f t="shared" si="6"/>
        <v>100</v>
      </c>
      <c r="F37" s="3">
        <f t="shared" si="7"/>
        <v>0</v>
      </c>
      <c r="G37" s="3">
        <v>-140244.53</v>
      </c>
      <c r="H37" s="1">
        <f t="shared" si="8"/>
        <v>12.135911063882812</v>
      </c>
      <c r="I37" s="1">
        <f t="shared" si="2"/>
        <v>12.135911063882812</v>
      </c>
    </row>
    <row r="38" spans="1:9" x14ac:dyDescent="0.25">
      <c r="A38" s="25" t="s">
        <v>47</v>
      </c>
      <c r="B38" s="8" t="s">
        <v>48</v>
      </c>
      <c r="C38" s="1">
        <f>C39+C44+C46</f>
        <v>47608200</v>
      </c>
      <c r="D38" s="1">
        <f>D39+D44+D46</f>
        <v>47608200</v>
      </c>
      <c r="E38" s="2">
        <f t="shared" si="6"/>
        <v>100</v>
      </c>
      <c r="F38" s="3">
        <f t="shared" si="7"/>
        <v>0</v>
      </c>
      <c r="G38" s="1">
        <f>G39+G44+G46</f>
        <v>222991.92</v>
      </c>
      <c r="H38" s="1">
        <f t="shared" si="8"/>
        <v>0.46838973118076305</v>
      </c>
      <c r="I38" s="1">
        <f t="shared" si="2"/>
        <v>0.46838973118076305</v>
      </c>
    </row>
    <row r="39" spans="1:9" ht="25.5" x14ac:dyDescent="0.25">
      <c r="A39" s="25" t="s">
        <v>49</v>
      </c>
      <c r="B39" s="8" t="s">
        <v>50</v>
      </c>
      <c r="C39" s="1">
        <f>C40+C42</f>
        <v>39309400</v>
      </c>
      <c r="D39" s="1">
        <f>D40+D42</f>
        <v>39309400</v>
      </c>
      <c r="E39" s="2">
        <f t="shared" si="6"/>
        <v>100</v>
      </c>
      <c r="F39" s="3">
        <f t="shared" si="7"/>
        <v>0</v>
      </c>
      <c r="G39" s="1">
        <f>G40+G42</f>
        <v>34163.72</v>
      </c>
      <c r="H39" s="1">
        <f t="shared" si="8"/>
        <v>8.6909797656540166E-2</v>
      </c>
      <c r="I39" s="1">
        <f t="shared" si="2"/>
        <v>8.6909797656540166E-2</v>
      </c>
    </row>
    <row r="40" spans="1:9" ht="38.25" x14ac:dyDescent="0.25">
      <c r="A40" s="25" t="s">
        <v>51</v>
      </c>
      <c r="B40" s="8" t="s">
        <v>52</v>
      </c>
      <c r="C40" s="3">
        <f>C41</f>
        <v>29993100</v>
      </c>
      <c r="D40" s="3">
        <f>D41</f>
        <v>29993100</v>
      </c>
      <c r="E40" s="2">
        <f t="shared" si="6"/>
        <v>100</v>
      </c>
      <c r="F40" s="3">
        <f t="shared" si="7"/>
        <v>0</v>
      </c>
      <c r="G40" s="3">
        <f>G41</f>
        <v>183638.42</v>
      </c>
      <c r="H40" s="1">
        <f t="shared" si="8"/>
        <v>0.61226888851102423</v>
      </c>
      <c r="I40" s="1">
        <f t="shared" si="2"/>
        <v>0.61226888851102423</v>
      </c>
    </row>
    <row r="41" spans="1:9" ht="38.25" x14ac:dyDescent="0.25">
      <c r="A41" s="25" t="s">
        <v>51</v>
      </c>
      <c r="B41" s="53" t="s">
        <v>53</v>
      </c>
      <c r="C41" s="3">
        <v>29993100</v>
      </c>
      <c r="D41" s="3">
        <v>29993100</v>
      </c>
      <c r="E41" s="2">
        <f t="shared" si="6"/>
        <v>100</v>
      </c>
      <c r="F41" s="3">
        <f t="shared" si="7"/>
        <v>0</v>
      </c>
      <c r="G41" s="3">
        <v>183638.42</v>
      </c>
      <c r="H41" s="1">
        <f t="shared" si="8"/>
        <v>0.61226888851102423</v>
      </c>
      <c r="I41" s="1">
        <f t="shared" si="2"/>
        <v>0.61226888851102423</v>
      </c>
    </row>
    <row r="42" spans="1:9" ht="45.75" customHeight="1" x14ac:dyDescent="0.25">
      <c r="A42" s="25" t="s">
        <v>54</v>
      </c>
      <c r="B42" s="53" t="s">
        <v>55</v>
      </c>
      <c r="C42" s="3">
        <f>C43</f>
        <v>9316300</v>
      </c>
      <c r="D42" s="3">
        <f>D43</f>
        <v>9316300</v>
      </c>
      <c r="E42" s="2">
        <f t="shared" si="6"/>
        <v>100</v>
      </c>
      <c r="F42" s="3">
        <f t="shared" si="7"/>
        <v>0</v>
      </c>
      <c r="G42" s="3">
        <f>G43</f>
        <v>-149474.70000000001</v>
      </c>
      <c r="H42" s="1">
        <f t="shared" si="8"/>
        <v>-1.6044427508774946</v>
      </c>
      <c r="I42" s="1">
        <f t="shared" si="2"/>
        <v>-1.6044427508774946</v>
      </c>
    </row>
    <row r="43" spans="1:9" ht="63.75" x14ac:dyDescent="0.25">
      <c r="A43" s="25" t="s">
        <v>56</v>
      </c>
      <c r="B43" s="53" t="s">
        <v>57</v>
      </c>
      <c r="C43" s="3">
        <v>9316300</v>
      </c>
      <c r="D43" s="3">
        <v>9316300</v>
      </c>
      <c r="E43" s="2">
        <f t="shared" si="6"/>
        <v>100</v>
      </c>
      <c r="F43" s="3">
        <f t="shared" si="7"/>
        <v>0</v>
      </c>
      <c r="G43" s="3">
        <v>-149474.70000000001</v>
      </c>
      <c r="H43" s="1">
        <f t="shared" si="8"/>
        <v>-1.6044427508774946</v>
      </c>
      <c r="I43" s="1">
        <f t="shared" si="2"/>
        <v>-1.6044427508774946</v>
      </c>
    </row>
    <row r="44" spans="1:9" x14ac:dyDescent="0.25">
      <c r="A44" s="25" t="s">
        <v>58</v>
      </c>
      <c r="B44" s="8" t="s">
        <v>59</v>
      </c>
      <c r="C44" s="3">
        <f>C45</f>
        <v>7805500</v>
      </c>
      <c r="D44" s="3">
        <f>D45</f>
        <v>7805500</v>
      </c>
      <c r="E44" s="2">
        <f t="shared" ref="E44:E58" si="9">D44/C44*100</f>
        <v>100</v>
      </c>
      <c r="F44" s="3">
        <f t="shared" ref="F44:F58" si="10">D44-C44</f>
        <v>0</v>
      </c>
      <c r="G44" s="3">
        <f>G45</f>
        <v>-16157</v>
      </c>
      <c r="H44" s="1">
        <f t="shared" ref="H44:H58" si="11">G44/C44*100</f>
        <v>-0.20699506758055219</v>
      </c>
      <c r="I44" s="1">
        <f t="shared" ref="I44:I45" si="12">G44/D44*100</f>
        <v>-0.20699506758055219</v>
      </c>
    </row>
    <row r="45" spans="1:9" x14ac:dyDescent="0.25">
      <c r="A45" s="25" t="s">
        <v>58</v>
      </c>
      <c r="B45" s="8" t="s">
        <v>60</v>
      </c>
      <c r="C45" s="3">
        <v>7805500</v>
      </c>
      <c r="D45" s="3">
        <v>7805500</v>
      </c>
      <c r="E45" s="2">
        <f t="shared" si="9"/>
        <v>100</v>
      </c>
      <c r="F45" s="3">
        <f t="shared" si="10"/>
        <v>0</v>
      </c>
      <c r="G45" s="3">
        <v>-16157</v>
      </c>
      <c r="H45" s="1">
        <f t="shared" si="11"/>
        <v>-0.20699506758055219</v>
      </c>
      <c r="I45" s="1">
        <f t="shared" si="12"/>
        <v>-0.20699506758055219</v>
      </c>
    </row>
    <row r="46" spans="1:9" ht="25.5" x14ac:dyDescent="0.25">
      <c r="A46" s="25" t="s">
        <v>61</v>
      </c>
      <c r="B46" s="8" t="s">
        <v>62</v>
      </c>
      <c r="C46" s="3">
        <f>C47</f>
        <v>493300</v>
      </c>
      <c r="D46" s="3">
        <f>D47</f>
        <v>493300</v>
      </c>
      <c r="E46" s="2">
        <f t="shared" si="9"/>
        <v>100</v>
      </c>
      <c r="F46" s="3">
        <f t="shared" si="10"/>
        <v>0</v>
      </c>
      <c r="G46" s="3">
        <f>G47</f>
        <v>204985.2</v>
      </c>
      <c r="H46" s="1">
        <f t="shared" si="11"/>
        <v>41.553861747415368</v>
      </c>
      <c r="I46" s="1">
        <f t="shared" si="2"/>
        <v>41.553861747415368</v>
      </c>
    </row>
    <row r="47" spans="1:9" ht="38.25" x14ac:dyDescent="0.25">
      <c r="A47" s="25" t="s">
        <v>63</v>
      </c>
      <c r="B47" s="8" t="s">
        <v>64</v>
      </c>
      <c r="C47" s="3">
        <v>493300</v>
      </c>
      <c r="D47" s="3">
        <v>493300</v>
      </c>
      <c r="E47" s="2">
        <f t="shared" si="9"/>
        <v>100</v>
      </c>
      <c r="F47" s="3">
        <f t="shared" si="10"/>
        <v>0</v>
      </c>
      <c r="G47" s="3">
        <v>204985.2</v>
      </c>
      <c r="H47" s="1">
        <f t="shared" si="11"/>
        <v>41.553861747415368</v>
      </c>
      <c r="I47" s="1">
        <f t="shared" si="2"/>
        <v>41.553861747415368</v>
      </c>
    </row>
    <row r="48" spans="1:9" x14ac:dyDescent="0.25">
      <c r="A48" s="25" t="s">
        <v>65</v>
      </c>
      <c r="B48" s="8" t="s">
        <v>66</v>
      </c>
      <c r="C48" s="1">
        <f>C49+C51</f>
        <v>28059100</v>
      </c>
      <c r="D48" s="1">
        <f>D49+D51</f>
        <v>28059100</v>
      </c>
      <c r="E48" s="2">
        <f t="shared" si="9"/>
        <v>100</v>
      </c>
      <c r="F48" s="3">
        <f t="shared" si="10"/>
        <v>0</v>
      </c>
      <c r="G48" s="1">
        <f>G49+G51</f>
        <v>623591.54</v>
      </c>
      <c r="H48" s="1">
        <f t="shared" si="11"/>
        <v>2.2224217455299708</v>
      </c>
      <c r="I48" s="1">
        <f t="shared" si="2"/>
        <v>2.2224217455299708</v>
      </c>
    </row>
    <row r="49" spans="1:9" x14ac:dyDescent="0.25">
      <c r="A49" s="25" t="s">
        <v>67</v>
      </c>
      <c r="B49" s="8" t="s">
        <v>68</v>
      </c>
      <c r="C49" s="1">
        <f>C50</f>
        <v>15136900</v>
      </c>
      <c r="D49" s="1">
        <f>D50</f>
        <v>15136900</v>
      </c>
      <c r="E49" s="2">
        <f t="shared" si="9"/>
        <v>100</v>
      </c>
      <c r="F49" s="3">
        <f t="shared" si="10"/>
        <v>0</v>
      </c>
      <c r="G49" s="1">
        <f>G50</f>
        <v>351137.16</v>
      </c>
      <c r="H49" s="1">
        <f t="shared" si="11"/>
        <v>2.3197428799820305</v>
      </c>
      <c r="I49" s="1">
        <f t="shared" si="2"/>
        <v>2.3197428799820305</v>
      </c>
    </row>
    <row r="50" spans="1:9" ht="48" customHeight="1" x14ac:dyDescent="0.25">
      <c r="A50" s="25" t="s">
        <v>69</v>
      </c>
      <c r="B50" s="8" t="s">
        <v>70</v>
      </c>
      <c r="C50" s="3">
        <v>15136900</v>
      </c>
      <c r="D50" s="3">
        <v>15136900</v>
      </c>
      <c r="E50" s="2">
        <f t="shared" si="9"/>
        <v>100</v>
      </c>
      <c r="F50" s="3">
        <f>D50-C50</f>
        <v>0</v>
      </c>
      <c r="G50" s="3">
        <v>351137.16</v>
      </c>
      <c r="H50" s="1">
        <f t="shared" si="11"/>
        <v>2.3197428799820305</v>
      </c>
      <c r="I50" s="1">
        <f t="shared" si="2"/>
        <v>2.3197428799820305</v>
      </c>
    </row>
    <row r="51" spans="1:9" x14ac:dyDescent="0.25">
      <c r="A51" s="25" t="s">
        <v>71</v>
      </c>
      <c r="B51" s="8" t="s">
        <v>72</v>
      </c>
      <c r="C51" s="1">
        <f>C52+C54</f>
        <v>12922200</v>
      </c>
      <c r="D51" s="1">
        <f>D52+D54</f>
        <v>12922200</v>
      </c>
      <c r="E51" s="2">
        <f t="shared" si="9"/>
        <v>100</v>
      </c>
      <c r="F51" s="3">
        <f t="shared" si="10"/>
        <v>0</v>
      </c>
      <c r="G51" s="1">
        <f>G52+G54</f>
        <v>272454.38</v>
      </c>
      <c r="H51" s="1">
        <f t="shared" si="11"/>
        <v>2.1084210119019979</v>
      </c>
      <c r="I51" s="1">
        <f t="shared" si="2"/>
        <v>2.1084210119019979</v>
      </c>
    </row>
    <row r="52" spans="1:9" x14ac:dyDescent="0.25">
      <c r="A52" s="25" t="s">
        <v>73</v>
      </c>
      <c r="B52" s="8" t="s">
        <v>74</v>
      </c>
      <c r="C52" s="3">
        <f>C53</f>
        <v>4961400</v>
      </c>
      <c r="D52" s="3">
        <f>D53</f>
        <v>4961400</v>
      </c>
      <c r="E52" s="2">
        <f t="shared" si="9"/>
        <v>100</v>
      </c>
      <c r="F52" s="3">
        <f t="shared" si="10"/>
        <v>0</v>
      </c>
      <c r="G52" s="3">
        <f>G53</f>
        <v>58028.68</v>
      </c>
      <c r="H52" s="1">
        <f t="shared" si="11"/>
        <v>1.1696029346555408</v>
      </c>
      <c r="I52" s="1">
        <f t="shared" si="2"/>
        <v>1.1696029346555408</v>
      </c>
    </row>
    <row r="53" spans="1:9" ht="38.25" x14ac:dyDescent="0.25">
      <c r="A53" s="25" t="s">
        <v>75</v>
      </c>
      <c r="B53" s="8" t="s">
        <v>76</v>
      </c>
      <c r="C53" s="3">
        <v>4961400</v>
      </c>
      <c r="D53" s="3">
        <v>4961400</v>
      </c>
      <c r="E53" s="2">
        <f t="shared" si="9"/>
        <v>100</v>
      </c>
      <c r="F53" s="3">
        <f t="shared" si="10"/>
        <v>0</v>
      </c>
      <c r="G53" s="3">
        <v>58028.68</v>
      </c>
      <c r="H53" s="1">
        <f t="shared" si="11"/>
        <v>1.1696029346555408</v>
      </c>
      <c r="I53" s="1">
        <f t="shared" si="2"/>
        <v>1.1696029346555408</v>
      </c>
    </row>
    <row r="54" spans="1:9" x14ac:dyDescent="0.25">
      <c r="A54" s="25" t="s">
        <v>77</v>
      </c>
      <c r="B54" s="8" t="s">
        <v>78</v>
      </c>
      <c r="C54" s="3">
        <f>C55</f>
        <v>7960800</v>
      </c>
      <c r="D54" s="3">
        <f>D55</f>
        <v>7960800</v>
      </c>
      <c r="E54" s="2">
        <f t="shared" si="9"/>
        <v>100</v>
      </c>
      <c r="F54" s="3">
        <f t="shared" si="10"/>
        <v>0</v>
      </c>
      <c r="G54" s="3">
        <f>G55</f>
        <v>214425.7</v>
      </c>
      <c r="H54" s="1">
        <f t="shared" si="11"/>
        <v>2.6935194955280877</v>
      </c>
      <c r="I54" s="1">
        <f t="shared" si="2"/>
        <v>2.6935194955280877</v>
      </c>
    </row>
    <row r="55" spans="1:9" ht="38.25" x14ac:dyDescent="0.25">
      <c r="A55" s="25" t="s">
        <v>79</v>
      </c>
      <c r="B55" s="8" t="s">
        <v>80</v>
      </c>
      <c r="C55" s="3">
        <v>7960800</v>
      </c>
      <c r="D55" s="3">
        <v>7960800</v>
      </c>
      <c r="E55" s="2">
        <f t="shared" si="9"/>
        <v>100</v>
      </c>
      <c r="F55" s="3">
        <f t="shared" si="10"/>
        <v>0</v>
      </c>
      <c r="G55" s="3">
        <v>214425.7</v>
      </c>
      <c r="H55" s="1">
        <f t="shared" si="11"/>
        <v>2.6935194955280877</v>
      </c>
      <c r="I55" s="1">
        <f t="shared" si="2"/>
        <v>2.6935194955280877</v>
      </c>
    </row>
    <row r="56" spans="1:9" x14ac:dyDescent="0.25">
      <c r="A56" s="25" t="s">
        <v>81</v>
      </c>
      <c r="B56" s="8" t="s">
        <v>82</v>
      </c>
      <c r="C56" s="1">
        <f>C57+C59</f>
        <v>10818000</v>
      </c>
      <c r="D56" s="1">
        <f>D57+D59</f>
        <v>10818000</v>
      </c>
      <c r="E56" s="2">
        <f t="shared" si="9"/>
        <v>100</v>
      </c>
      <c r="F56" s="3">
        <f t="shared" si="10"/>
        <v>0</v>
      </c>
      <c r="G56" s="1">
        <f>G57+G59</f>
        <v>641489.13</v>
      </c>
      <c r="H56" s="1">
        <f t="shared" si="11"/>
        <v>5.9298311148086524</v>
      </c>
      <c r="I56" s="1">
        <f t="shared" si="2"/>
        <v>5.9298311148086524</v>
      </c>
    </row>
    <row r="57" spans="1:9" ht="38.25" x14ac:dyDescent="0.25">
      <c r="A57" s="25" t="s">
        <v>83</v>
      </c>
      <c r="B57" s="8" t="s">
        <v>84</v>
      </c>
      <c r="C57" s="3">
        <f>C58</f>
        <v>10816000</v>
      </c>
      <c r="D57" s="3">
        <f>D58</f>
        <v>10816000</v>
      </c>
      <c r="E57" s="2">
        <f t="shared" si="9"/>
        <v>100</v>
      </c>
      <c r="F57" s="3">
        <f t="shared" si="10"/>
        <v>0</v>
      </c>
      <c r="G57" s="3">
        <f>G58</f>
        <v>641489.13</v>
      </c>
      <c r="H57" s="1">
        <f t="shared" si="11"/>
        <v>5.9309276072485204</v>
      </c>
      <c r="I57" s="1">
        <f t="shared" si="2"/>
        <v>5.9309276072485204</v>
      </c>
    </row>
    <row r="58" spans="1:9" ht="51" x14ac:dyDescent="0.25">
      <c r="A58" s="25" t="s">
        <v>85</v>
      </c>
      <c r="B58" s="53" t="s">
        <v>86</v>
      </c>
      <c r="C58" s="3">
        <v>10816000</v>
      </c>
      <c r="D58" s="3">
        <v>10816000</v>
      </c>
      <c r="E58" s="2">
        <f t="shared" si="9"/>
        <v>100</v>
      </c>
      <c r="F58" s="3">
        <f t="shared" si="10"/>
        <v>0</v>
      </c>
      <c r="G58" s="3">
        <v>641489.13</v>
      </c>
      <c r="H58" s="1">
        <f t="shared" si="11"/>
        <v>5.9309276072485204</v>
      </c>
      <c r="I58" s="1">
        <f t="shared" si="2"/>
        <v>5.9309276072485204</v>
      </c>
    </row>
    <row r="59" spans="1:9" ht="51" x14ac:dyDescent="0.25">
      <c r="A59" s="25" t="s">
        <v>132</v>
      </c>
      <c r="B59" s="8" t="s">
        <v>131</v>
      </c>
      <c r="C59" s="3">
        <f>C60</f>
        <v>2000</v>
      </c>
      <c r="D59" s="3">
        <f>D60</f>
        <v>2000</v>
      </c>
      <c r="E59" s="2">
        <f t="shared" ref="E59" si="13">D59/C59*100</f>
        <v>100</v>
      </c>
      <c r="F59" s="3">
        <f t="shared" ref="F59" si="14">D59-C59</f>
        <v>0</v>
      </c>
      <c r="G59" s="3">
        <f>G60</f>
        <v>0</v>
      </c>
      <c r="H59" s="1" t="s">
        <v>155</v>
      </c>
      <c r="I59" s="1" t="s">
        <v>155</v>
      </c>
    </row>
    <row r="60" spans="1:9" ht="87" customHeight="1" x14ac:dyDescent="0.25">
      <c r="A60" s="25" t="s">
        <v>139</v>
      </c>
      <c r="B60" s="53" t="s">
        <v>140</v>
      </c>
      <c r="C60" s="3">
        <v>2000</v>
      </c>
      <c r="D60" s="3">
        <v>2000</v>
      </c>
      <c r="E60" s="2">
        <f t="shared" ref="E60" si="15">D60/C60*100</f>
        <v>100</v>
      </c>
      <c r="F60" s="3">
        <f t="shared" ref="F60" si="16">D60-C60</f>
        <v>0</v>
      </c>
      <c r="G60" s="3">
        <v>0</v>
      </c>
      <c r="H60" s="1" t="s">
        <v>155</v>
      </c>
      <c r="I60" s="1" t="s">
        <v>155</v>
      </c>
    </row>
    <row r="61" spans="1:9" ht="43.5" customHeight="1" x14ac:dyDescent="0.25">
      <c r="A61" s="25" t="s">
        <v>87</v>
      </c>
      <c r="B61" s="8" t="s">
        <v>88</v>
      </c>
      <c r="C61" s="1">
        <f>C62+C63+C64</f>
        <v>10490900</v>
      </c>
      <c r="D61" s="1">
        <f>D62+D63+D64</f>
        <v>10490900</v>
      </c>
      <c r="E61" s="2">
        <f t="shared" ref="E61:E69" si="17">D61/C61*100</f>
        <v>100</v>
      </c>
      <c r="F61" s="3">
        <f t="shared" ref="F61:F68" si="18">D61-C61</f>
        <v>0</v>
      </c>
      <c r="G61" s="1">
        <f>G62+G63+G64</f>
        <v>939869.27</v>
      </c>
      <c r="H61" s="1">
        <f t="shared" ref="H61" si="19">G61/C61*100</f>
        <v>8.9589002850089123</v>
      </c>
      <c r="I61" s="1">
        <f t="shared" ref="I61" si="20">G61/D61*100</f>
        <v>8.9589002850089123</v>
      </c>
    </row>
    <row r="62" spans="1:9" ht="96" customHeight="1" x14ac:dyDescent="0.25">
      <c r="A62" s="25" t="s">
        <v>89</v>
      </c>
      <c r="B62" s="8" t="s">
        <v>90</v>
      </c>
      <c r="C62" s="3">
        <v>9656500</v>
      </c>
      <c r="D62" s="3">
        <v>9656500</v>
      </c>
      <c r="E62" s="2">
        <f t="shared" si="17"/>
        <v>100</v>
      </c>
      <c r="F62" s="3">
        <f>D62-C62</f>
        <v>0</v>
      </c>
      <c r="G62" s="3">
        <v>863337.12</v>
      </c>
      <c r="H62" s="1">
        <f t="shared" ref="H62:H69" si="21">G62/C62*100</f>
        <v>8.9404765701858846</v>
      </c>
      <c r="I62" s="1">
        <f t="shared" si="2"/>
        <v>8.9404765701858846</v>
      </c>
    </row>
    <row r="63" spans="1:9" ht="96" customHeight="1" x14ac:dyDescent="0.25">
      <c r="A63" s="25" t="s">
        <v>164</v>
      </c>
      <c r="B63" s="53" t="s">
        <v>163</v>
      </c>
      <c r="C63" s="3">
        <v>400</v>
      </c>
      <c r="D63" s="3">
        <v>400</v>
      </c>
      <c r="E63" s="2">
        <f t="shared" si="17"/>
        <v>100</v>
      </c>
      <c r="F63" s="3">
        <f t="shared" si="18"/>
        <v>0</v>
      </c>
      <c r="G63" s="3">
        <v>0</v>
      </c>
      <c r="H63" s="1" t="s">
        <v>155</v>
      </c>
      <c r="I63" s="1" t="s">
        <v>155</v>
      </c>
    </row>
    <row r="64" spans="1:9" ht="87" customHeight="1" x14ac:dyDescent="0.25">
      <c r="A64" s="25" t="s">
        <v>91</v>
      </c>
      <c r="B64" s="8" t="s">
        <v>92</v>
      </c>
      <c r="C64" s="3">
        <v>834000</v>
      </c>
      <c r="D64" s="3">
        <v>834000</v>
      </c>
      <c r="E64" s="2">
        <f t="shared" si="17"/>
        <v>100</v>
      </c>
      <c r="F64" s="3">
        <f t="shared" si="18"/>
        <v>0</v>
      </c>
      <c r="G64" s="3">
        <v>76532.149999999994</v>
      </c>
      <c r="H64" s="1">
        <f t="shared" si="21"/>
        <v>9.176516786570744</v>
      </c>
      <c r="I64" s="1">
        <f t="shared" si="2"/>
        <v>9.176516786570744</v>
      </c>
    </row>
    <row r="65" spans="1:9" ht="25.5" x14ac:dyDescent="0.25">
      <c r="A65" s="25" t="s">
        <v>93</v>
      </c>
      <c r="B65" s="8" t="s">
        <v>94</v>
      </c>
      <c r="C65" s="1">
        <f>C66</f>
        <v>950000</v>
      </c>
      <c r="D65" s="1">
        <f>D66</f>
        <v>1069443.56</v>
      </c>
      <c r="E65" s="2">
        <f t="shared" si="17"/>
        <v>112.57300631578948</v>
      </c>
      <c r="F65" s="3">
        <f t="shared" si="18"/>
        <v>119443.56000000006</v>
      </c>
      <c r="G65" s="1">
        <f>G66</f>
        <v>125872.54</v>
      </c>
      <c r="H65" s="1">
        <f t="shared" si="21"/>
        <v>13.249741052631578</v>
      </c>
      <c r="I65" s="1">
        <f t="shared" si="2"/>
        <v>11.76990957802392</v>
      </c>
    </row>
    <row r="66" spans="1:9" x14ac:dyDescent="0.25">
      <c r="A66" s="25" t="s">
        <v>95</v>
      </c>
      <c r="B66" s="8" t="s">
        <v>96</v>
      </c>
      <c r="C66" s="3">
        <v>950000</v>
      </c>
      <c r="D66" s="3">
        <v>1069443.56</v>
      </c>
      <c r="E66" s="2">
        <f t="shared" si="17"/>
        <v>112.57300631578948</v>
      </c>
      <c r="F66" s="3">
        <f t="shared" si="18"/>
        <v>119443.56000000006</v>
      </c>
      <c r="G66" s="3">
        <v>125872.54</v>
      </c>
      <c r="H66" s="1">
        <f t="shared" si="21"/>
        <v>13.249741052631578</v>
      </c>
      <c r="I66" s="1">
        <f t="shared" si="2"/>
        <v>11.76990957802392</v>
      </c>
    </row>
    <row r="67" spans="1:9" ht="25.5" x14ac:dyDescent="0.25">
      <c r="A67" s="25" t="s">
        <v>97</v>
      </c>
      <c r="B67" s="8" t="s">
        <v>98</v>
      </c>
      <c r="C67" s="3">
        <f>C68+C69</f>
        <v>2100000</v>
      </c>
      <c r="D67" s="3">
        <f>D68+D69</f>
        <v>2100000</v>
      </c>
      <c r="E67" s="2">
        <f t="shared" si="17"/>
        <v>100</v>
      </c>
      <c r="F67" s="3">
        <f t="shared" si="18"/>
        <v>0</v>
      </c>
      <c r="G67" s="3">
        <f>G68+G69</f>
        <v>173565</v>
      </c>
      <c r="H67" s="1">
        <f t="shared" si="21"/>
        <v>8.2650000000000006</v>
      </c>
      <c r="I67" s="1">
        <f t="shared" si="2"/>
        <v>8.2650000000000006</v>
      </c>
    </row>
    <row r="68" spans="1:9" ht="41.25" customHeight="1" x14ac:dyDescent="0.25">
      <c r="A68" s="25" t="s">
        <v>99</v>
      </c>
      <c r="B68" s="8" t="s">
        <v>100</v>
      </c>
      <c r="C68" s="3">
        <v>2000000</v>
      </c>
      <c r="D68" s="3">
        <v>2000000</v>
      </c>
      <c r="E68" s="2">
        <f t="shared" si="17"/>
        <v>100</v>
      </c>
      <c r="F68" s="3">
        <f t="shared" si="18"/>
        <v>0</v>
      </c>
      <c r="G68" s="3">
        <v>173565</v>
      </c>
      <c r="H68" s="1">
        <f t="shared" si="21"/>
        <v>8.6782500000000002</v>
      </c>
      <c r="I68" s="1">
        <f>G68/D68*100</f>
        <v>8.6782500000000002</v>
      </c>
    </row>
    <row r="69" spans="1:9" ht="25.5" x14ac:dyDescent="0.25">
      <c r="A69" s="25" t="s">
        <v>101</v>
      </c>
      <c r="B69" s="8" t="s">
        <v>102</v>
      </c>
      <c r="C69" s="3">
        <v>100000</v>
      </c>
      <c r="D69" s="52">
        <v>100000</v>
      </c>
      <c r="E69" s="2">
        <f t="shared" si="17"/>
        <v>100</v>
      </c>
      <c r="F69" s="3" t="s">
        <v>155</v>
      </c>
      <c r="G69" s="3">
        <v>0</v>
      </c>
      <c r="H69" s="1" t="s">
        <v>155</v>
      </c>
      <c r="I69" s="1" t="s">
        <v>155</v>
      </c>
    </row>
    <row r="70" spans="1:9" x14ac:dyDescent="0.25">
      <c r="A70" s="25" t="s">
        <v>103</v>
      </c>
      <c r="B70" s="8" t="s">
        <v>104</v>
      </c>
      <c r="C70" s="3">
        <v>1660700</v>
      </c>
      <c r="D70" s="3">
        <v>1660700</v>
      </c>
      <c r="E70" s="2">
        <f>D70/C70*100</f>
        <v>100</v>
      </c>
      <c r="F70" s="3">
        <f>D70-C70</f>
        <v>0</v>
      </c>
      <c r="G70" s="3">
        <v>32352.02</v>
      </c>
      <c r="H70" s="1">
        <f>G70/C70*100</f>
        <v>1.948095381465647</v>
      </c>
      <c r="I70" s="1">
        <f t="shared" si="2"/>
        <v>1.948095381465647</v>
      </c>
    </row>
    <row r="71" spans="1:9" x14ac:dyDescent="0.25">
      <c r="A71" s="22" t="s">
        <v>105</v>
      </c>
      <c r="B71" s="23" t="s">
        <v>106</v>
      </c>
      <c r="C71" s="12">
        <f>C72+C79+C9+C87+C82</f>
        <v>1286718400</v>
      </c>
      <c r="D71" s="12">
        <f>D72+D79+D9+D87+D82</f>
        <v>1329112166.3600001</v>
      </c>
      <c r="E71" s="11">
        <f t="shared" ref="E71:E78" si="22">D71/C71*100</f>
        <v>103.2947198361351</v>
      </c>
      <c r="F71" s="10">
        <f t="shared" ref="F71:F78" si="23">D71-C71</f>
        <v>42393766.360000134</v>
      </c>
      <c r="G71" s="12">
        <f>G72+G79+G9+G87+G82</f>
        <v>86273593.319999993</v>
      </c>
      <c r="H71" s="12">
        <f t="shared" ref="H71:H78" si="24">G71/C71*100</f>
        <v>6.7049319664660114</v>
      </c>
      <c r="I71" s="12">
        <f t="shared" si="2"/>
        <v>6.491069414876768</v>
      </c>
    </row>
    <row r="72" spans="1:9" ht="38.25" x14ac:dyDescent="0.25">
      <c r="A72" s="25" t="s">
        <v>107</v>
      </c>
      <c r="B72" s="8" t="s">
        <v>108</v>
      </c>
      <c r="C72" s="3">
        <f>C73+C76+C77+C78</f>
        <v>1286718400</v>
      </c>
      <c r="D72" s="3">
        <f>D73+D76+D77+D78</f>
        <v>1327302297.47</v>
      </c>
      <c r="E72" s="2">
        <f t="shared" si="22"/>
        <v>103.15406210636297</v>
      </c>
      <c r="F72" s="3">
        <f t="shared" si="23"/>
        <v>40583897.470000029</v>
      </c>
      <c r="G72" s="3">
        <f>G73+G76+G77+G78</f>
        <v>87360268.689999998</v>
      </c>
      <c r="H72" s="1">
        <f t="shared" si="24"/>
        <v>6.7893852058072692</v>
      </c>
      <c r="I72" s="1">
        <f t="shared" si="2"/>
        <v>6.5817914168098195</v>
      </c>
    </row>
    <row r="73" spans="1:9" ht="25.5" x14ac:dyDescent="0.25">
      <c r="A73" s="25" t="s">
        <v>109</v>
      </c>
      <c r="B73" s="8" t="s">
        <v>110</v>
      </c>
      <c r="C73" s="3">
        <f>C74+C75</f>
        <v>573290100</v>
      </c>
      <c r="D73" s="3">
        <f>D74+D75</f>
        <v>573290100</v>
      </c>
      <c r="E73" s="2">
        <f t="shared" si="22"/>
        <v>100</v>
      </c>
      <c r="F73" s="3">
        <f>D73-C73</f>
        <v>0</v>
      </c>
      <c r="G73" s="3">
        <f>G74+G75</f>
        <v>45385500</v>
      </c>
      <c r="H73" s="1">
        <f t="shared" si="24"/>
        <v>7.9166725537385005</v>
      </c>
      <c r="I73" s="1">
        <f t="shared" si="2"/>
        <v>7.9166725537385005</v>
      </c>
    </row>
    <row r="74" spans="1:9" ht="38.25" x14ac:dyDescent="0.25">
      <c r="A74" s="25" t="s">
        <v>111</v>
      </c>
      <c r="B74" s="8" t="s">
        <v>112</v>
      </c>
      <c r="C74" s="3">
        <v>391923700</v>
      </c>
      <c r="D74" s="3">
        <v>391923700</v>
      </c>
      <c r="E74" s="2">
        <f t="shared" si="22"/>
        <v>100</v>
      </c>
      <c r="F74" s="3">
        <f t="shared" si="23"/>
        <v>0</v>
      </c>
      <c r="G74" s="3">
        <v>31027300</v>
      </c>
      <c r="H74" s="1">
        <f t="shared" si="24"/>
        <v>7.9166684739912379</v>
      </c>
      <c r="I74" s="1">
        <f t="shared" si="2"/>
        <v>7.9166684739912379</v>
      </c>
    </row>
    <row r="75" spans="1:9" ht="38.25" x14ac:dyDescent="0.25">
      <c r="A75" s="25" t="s">
        <v>113</v>
      </c>
      <c r="B75" s="8" t="s">
        <v>114</v>
      </c>
      <c r="C75" s="3">
        <v>181366400</v>
      </c>
      <c r="D75" s="3">
        <v>181366400</v>
      </c>
      <c r="E75" s="2">
        <f t="shared" si="22"/>
        <v>100</v>
      </c>
      <c r="F75" s="3">
        <f t="shared" si="23"/>
        <v>0</v>
      </c>
      <c r="G75" s="3">
        <v>14358200</v>
      </c>
      <c r="H75" s="1">
        <f t="shared" si="24"/>
        <v>7.916681369867848</v>
      </c>
      <c r="I75" s="1">
        <f t="shared" si="2"/>
        <v>7.916681369867848</v>
      </c>
    </row>
    <row r="76" spans="1:9" ht="25.5" x14ac:dyDescent="0.25">
      <c r="A76" s="25" t="s">
        <v>115</v>
      </c>
      <c r="B76" s="8" t="s">
        <v>116</v>
      </c>
      <c r="C76" s="3">
        <v>163677500</v>
      </c>
      <c r="D76" s="3">
        <v>203863284.69999999</v>
      </c>
      <c r="E76" s="2">
        <f t="shared" si="22"/>
        <v>124.55180748728445</v>
      </c>
      <c r="F76" s="3">
        <f t="shared" si="23"/>
        <v>40185784.699999988</v>
      </c>
      <c r="G76" s="3">
        <v>201799.58</v>
      </c>
      <c r="H76" s="1">
        <f t="shared" si="24"/>
        <v>0.12329097157520122</v>
      </c>
      <c r="I76" s="1">
        <f t="shared" ref="I76" si="25">G76/D76*100</f>
        <v>9.8987701633947031E-2</v>
      </c>
    </row>
    <row r="77" spans="1:9" ht="25.5" x14ac:dyDescent="0.25">
      <c r="A77" s="25" t="s">
        <v>117</v>
      </c>
      <c r="B77" s="8" t="s">
        <v>118</v>
      </c>
      <c r="C77" s="3">
        <v>547409100</v>
      </c>
      <c r="D77" s="3">
        <v>546952100</v>
      </c>
      <c r="E77" s="2">
        <f t="shared" si="22"/>
        <v>99.916515819704131</v>
      </c>
      <c r="F77" s="3">
        <f t="shared" si="23"/>
        <v>-457000</v>
      </c>
      <c r="G77" s="3">
        <v>41772969.109999999</v>
      </c>
      <c r="H77" s="1">
        <f>G77/C77*100</f>
        <v>7.6310330080373161</v>
      </c>
      <c r="I77" s="1">
        <f t="shared" si="2"/>
        <v>7.6374090363671696</v>
      </c>
    </row>
    <row r="78" spans="1:9" x14ac:dyDescent="0.25">
      <c r="A78" s="25" t="s">
        <v>119</v>
      </c>
      <c r="B78" s="8" t="s">
        <v>120</v>
      </c>
      <c r="C78" s="3">
        <v>2341700</v>
      </c>
      <c r="D78" s="3">
        <v>3196812.77</v>
      </c>
      <c r="E78" s="2">
        <f t="shared" si="22"/>
        <v>136.51675150531665</v>
      </c>
      <c r="F78" s="3">
        <f t="shared" si="23"/>
        <v>855112.77</v>
      </c>
      <c r="G78" s="3">
        <v>0</v>
      </c>
      <c r="H78" s="1" t="s">
        <v>155</v>
      </c>
      <c r="I78" s="1" t="s">
        <v>155</v>
      </c>
    </row>
    <row r="79" spans="1:9" ht="25.5" x14ac:dyDescent="0.25">
      <c r="A79" s="25" t="s">
        <v>133</v>
      </c>
      <c r="B79" s="8" t="s">
        <v>136</v>
      </c>
      <c r="C79" s="3">
        <f>C80</f>
        <v>0</v>
      </c>
      <c r="D79" s="3">
        <f>D80</f>
        <v>2658707.2599999998</v>
      </c>
      <c r="E79" s="2" t="s">
        <v>155</v>
      </c>
      <c r="F79" s="3">
        <f t="shared" ref="F79:F84" si="26">D79-C79</f>
        <v>2658707.2599999998</v>
      </c>
      <c r="G79" s="3">
        <f>G80</f>
        <v>0</v>
      </c>
      <c r="H79" s="1" t="s">
        <v>155</v>
      </c>
      <c r="I79" s="1" t="s">
        <v>155</v>
      </c>
    </row>
    <row r="80" spans="1:9" ht="25.5" x14ac:dyDescent="0.25">
      <c r="A80" s="25" t="s">
        <v>134</v>
      </c>
      <c r="B80" s="8" t="s">
        <v>137</v>
      </c>
      <c r="C80" s="3">
        <f>C81</f>
        <v>0</v>
      </c>
      <c r="D80" s="3">
        <f>D81</f>
        <v>2658707.2599999998</v>
      </c>
      <c r="E80" s="2" t="s">
        <v>155</v>
      </c>
      <c r="F80" s="3">
        <f t="shared" si="26"/>
        <v>2658707.2599999998</v>
      </c>
      <c r="G80" s="3">
        <f>G81</f>
        <v>0</v>
      </c>
      <c r="H80" s="1" t="s">
        <v>155</v>
      </c>
      <c r="I80" s="1" t="s">
        <v>155</v>
      </c>
    </row>
    <row r="81" spans="1:9" ht="38.25" x14ac:dyDescent="0.25">
      <c r="A81" s="25" t="s">
        <v>135</v>
      </c>
      <c r="B81" s="8" t="s">
        <v>138</v>
      </c>
      <c r="C81" s="3">
        <v>0</v>
      </c>
      <c r="D81" s="3">
        <v>2658707.2599999998</v>
      </c>
      <c r="E81" s="2" t="s">
        <v>155</v>
      </c>
      <c r="F81" s="3">
        <f t="shared" si="26"/>
        <v>2658707.2599999998</v>
      </c>
      <c r="G81" s="1">
        <v>0</v>
      </c>
      <c r="H81" s="1" t="s">
        <v>155</v>
      </c>
      <c r="I81" s="1" t="s">
        <v>155</v>
      </c>
    </row>
    <row r="82" spans="1:9" x14ac:dyDescent="0.2">
      <c r="A82" s="33" t="s">
        <v>141</v>
      </c>
      <c r="B82" s="8" t="s">
        <v>143</v>
      </c>
      <c r="C82" s="3">
        <f>C83</f>
        <v>0</v>
      </c>
      <c r="D82" s="3">
        <f>D83</f>
        <v>237837</v>
      </c>
      <c r="E82" s="2" t="s">
        <v>155</v>
      </c>
      <c r="F82" s="3">
        <f t="shared" si="26"/>
        <v>237837</v>
      </c>
      <c r="G82" s="3">
        <f>G83</f>
        <v>0</v>
      </c>
      <c r="H82" s="1" t="s">
        <v>155</v>
      </c>
      <c r="I82" s="1" t="s">
        <v>155</v>
      </c>
    </row>
    <row r="83" spans="1:9" ht="25.5" x14ac:dyDescent="0.2">
      <c r="A83" s="33" t="s">
        <v>142</v>
      </c>
      <c r="B83" s="8" t="s">
        <v>144</v>
      </c>
      <c r="C83" s="3">
        <f>C84</f>
        <v>0</v>
      </c>
      <c r="D83" s="3">
        <f>D84</f>
        <v>237837</v>
      </c>
      <c r="E83" s="2" t="s">
        <v>155</v>
      </c>
      <c r="F83" s="3">
        <f t="shared" si="26"/>
        <v>237837</v>
      </c>
      <c r="G83" s="3">
        <f>G84</f>
        <v>0</v>
      </c>
      <c r="H83" s="1" t="s">
        <v>155</v>
      </c>
      <c r="I83" s="1" t="s">
        <v>155</v>
      </c>
    </row>
    <row r="84" spans="1:9" ht="25.5" x14ac:dyDescent="0.2">
      <c r="A84" s="33" t="s">
        <v>142</v>
      </c>
      <c r="B84" s="8" t="s">
        <v>145</v>
      </c>
      <c r="C84" s="3">
        <v>0</v>
      </c>
      <c r="D84" s="3">
        <v>237837</v>
      </c>
      <c r="E84" s="2" t="s">
        <v>155</v>
      </c>
      <c r="F84" s="3">
        <f t="shared" si="26"/>
        <v>237837</v>
      </c>
      <c r="G84" s="1">
        <v>0</v>
      </c>
      <c r="H84" s="1" t="s">
        <v>155</v>
      </c>
      <c r="I84" s="1" t="s">
        <v>155</v>
      </c>
    </row>
    <row r="85" spans="1:9" ht="140.25" hidden="1" customHeight="1" x14ac:dyDescent="0.2">
      <c r="A85" s="26" t="s">
        <v>151</v>
      </c>
      <c r="B85" s="34" t="s">
        <v>153</v>
      </c>
      <c r="C85" s="3"/>
      <c r="D85" s="3"/>
      <c r="E85" s="2"/>
      <c r="F85" s="3"/>
      <c r="G85" s="1">
        <f>G86</f>
        <v>0</v>
      </c>
      <c r="H85" s="1"/>
      <c r="I85" s="1"/>
    </row>
    <row r="86" spans="1:9" ht="140.25" hidden="1" customHeight="1" x14ac:dyDescent="0.2">
      <c r="A86" s="26" t="s">
        <v>152</v>
      </c>
      <c r="B86" s="34" t="s">
        <v>154</v>
      </c>
      <c r="C86" s="3"/>
      <c r="D86" s="3"/>
      <c r="E86" s="2"/>
      <c r="F86" s="3"/>
      <c r="G86" s="1">
        <v>0</v>
      </c>
      <c r="H86" s="1"/>
      <c r="I86" s="1"/>
    </row>
    <row r="87" spans="1:9" ht="51" x14ac:dyDescent="0.25">
      <c r="A87" s="25" t="s">
        <v>121</v>
      </c>
      <c r="B87" s="8" t="s">
        <v>122</v>
      </c>
      <c r="C87" s="3">
        <v>0</v>
      </c>
      <c r="D87" s="3">
        <v>-1086675.3700000001</v>
      </c>
      <c r="E87" s="2" t="s">
        <v>155</v>
      </c>
      <c r="F87" s="3">
        <f>D87-C87</f>
        <v>-1086675.3700000001</v>
      </c>
      <c r="G87" s="3">
        <v>-1086675.3700000001</v>
      </c>
      <c r="H87" s="1" t="s">
        <v>155</v>
      </c>
      <c r="I87" s="1">
        <f>G87/D87*100</f>
        <v>100</v>
      </c>
    </row>
  </sheetData>
  <mergeCells count="20"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  <mergeCell ref="A3:B3"/>
    <mergeCell ref="C3:F3"/>
    <mergeCell ref="A4:B4"/>
    <mergeCell ref="C4:F4"/>
    <mergeCell ref="A1:B1"/>
    <mergeCell ref="C1:F1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2026-03-04T07:37:38Z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